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<sst xmlns="http://schemas.openxmlformats.org/spreadsheetml/2006/main" count="261" uniqueCount="102">
  <si>
    <t>ИНФОРМАЦИЯ О НАЧИСЛЕННЫХ, СОБРАННЫХ И ИЗРАСХОДОВАННЫХ СРЕДСТВАХ  ПО СОСТОЯНИЮ НА 31.12.2016 Г.</t>
  </si>
  <si>
    <t>№ п/п</t>
  </si>
  <si>
    <t>Адрес</t>
  </si>
  <si>
    <t>Услуга</t>
  </si>
  <si>
    <t>Задолж-ть на 01.01.2016 г</t>
  </si>
  <si>
    <t>остаток средств на 01.01.2016 г.</t>
  </si>
  <si>
    <t>Начислено</t>
  </si>
  <si>
    <t>Оплачено</t>
  </si>
  <si>
    <t>Израсходовано</t>
  </si>
  <si>
    <t>Остаток на 31.12.2016 г.</t>
  </si>
  <si>
    <t>Задолженность на 31.12.2016 г.</t>
  </si>
  <si>
    <t>Дата заключения договора</t>
  </si>
  <si>
    <t>Улица</t>
  </si>
  <si>
    <t>Дом</t>
  </si>
  <si>
    <t xml:space="preserve">Л.Чайкиной </t>
  </si>
  <si>
    <t>01.01.2016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</si>
  <si>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</si>
  <si>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</si>
  <si>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</si>
  <si>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</si>
  <si>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</si>
  <si>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</si>
  <si>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</si>
  <si>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</si>
  <si>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</si>
  <si>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</si>
  <si>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</si>
  <si>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</si>
  <si>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</si>
  <si>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</si>
  <si>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</si>
  <si>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</si>
  <si>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</si>
  <si>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</si>
  <si>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Домофон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</si>
  <si>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</si>
  <si>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</si>
  <si>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</si>
  <si>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</si>
  <si>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</si>
  <si>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</si>
  <si>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Январь 2016 г.</t>
  </si>
  <si>
    <t>Вид работ</t>
  </si>
  <si>
    <t>Место проведения работ</t>
  </si>
  <si>
    <t>Сумма</t>
  </si>
  <si>
    <t>Замена ламп в кобрах на э/с, установка светильников в тамбуре, установка автоматов</t>
  </si>
  <si>
    <t>Л.Чайкиной, 60</t>
  </si>
  <si>
    <t>ИТОГО</t>
  </si>
  <si>
    <t>Апрель 2016 г.</t>
  </si>
  <si>
    <t>Ремонт мягкой кровли</t>
  </si>
  <si>
    <t>кв.17,20</t>
  </si>
  <si>
    <t>Июнь 2016 г.</t>
  </si>
  <si>
    <t>Благоустройство придомовой территории: установка лавочек</t>
  </si>
  <si>
    <t>Ремонт электроосвещения над подъездами (светодиодные лампы)</t>
  </si>
  <si>
    <t>Июль 2016 г.</t>
  </si>
  <si>
    <t>Обрамление ступеней уголком</t>
  </si>
  <si>
    <t>Подъезды № 1,2,3,4</t>
  </si>
  <si>
    <t>Ремонт штукатурки ступеней</t>
  </si>
  <si>
    <t>входы в подъезды № 1,2,3,4</t>
  </si>
  <si>
    <t>Сентябрь 2016 г.</t>
  </si>
  <si>
    <t>Замена кодовых замков на входных дверях</t>
  </si>
  <si>
    <t>Подъезды № 1,3</t>
  </si>
  <si>
    <t>ноябрь 2016 г.</t>
  </si>
  <si>
    <t>ремонт подъезда</t>
  </si>
  <si>
    <t>Под 1</t>
  </si>
  <si>
    <t>декабрь 2016 г.</t>
  </si>
  <si>
    <t>ремонт кровли</t>
  </si>
  <si>
    <t>кв. 20,67</t>
  </si>
  <si>
    <t>ВСЕГО</t>
  </si>
  <si>
    <t>Т/о общедомовых приборов учета электроэнергии</t>
  </si>
  <si>
    <t>Периодический осмотр вентиляционных каналов и дымоходов</t>
  </si>
  <si>
    <t>кв. 7,8,10,16,21,24,29,30,31,32,36,37,44,53,55,56,60,64,4,5,12,3,28,34,39,54,57,65</t>
  </si>
  <si>
    <t>Установка урн</t>
  </si>
  <si>
    <t>Февраль 2016 г.</t>
  </si>
  <si>
    <t>Обходы и осмотры подвала и инженерных коммуникаций, очистка подвального помещения элеваторного узла от мусора</t>
  </si>
  <si>
    <t>Закраска надписей на фасаде</t>
  </si>
  <si>
    <t>Смена трубопровода ЦО ф 25,20 мм</t>
  </si>
  <si>
    <t>кв. 21</t>
  </si>
  <si>
    <t>Март 2016 г.</t>
  </si>
  <si>
    <t>Закрытие отопительного периода: слив воды из системы</t>
  </si>
  <si>
    <t>Благоустройство придомовой территории: приобретение рассады цветов</t>
  </si>
  <si>
    <t>Май 2016 г.</t>
  </si>
  <si>
    <t>Установка контрольных электросчетчиков</t>
  </si>
  <si>
    <t>кв. 1А</t>
  </si>
  <si>
    <t>Благоустройство придомовой территории: окраска деревьев и бордюров, малых архитектурных форм</t>
  </si>
  <si>
    <t>Планово-предупредительный ремонт электрооборудования (ревизия этажных щитов, ревизия ВРУ)</t>
  </si>
  <si>
    <t>Гидравлические испытания внутридомовой системы ЦО</t>
  </si>
  <si>
    <t>Обшивка кладовки профлистом</t>
  </si>
  <si>
    <t>Август 2016 г.</t>
  </si>
  <si>
    <t>Слив воды из системы</t>
  </si>
  <si>
    <t>Подготовка к запуску системы ЦО: промывка системы</t>
  </si>
  <si>
    <t>Ремонт этажного щита со сменой автоматов</t>
  </si>
  <si>
    <t>Октябрь 2016 г.</t>
  </si>
  <si>
    <t>Устранение непрогрева системы ЦО: ликвидация воздушных пробок в стояках</t>
  </si>
  <si>
    <t>кв. 30,63,55,33,50,58,26,60,51,38,54,22,56,59,42,58,18,52,62,46</t>
  </si>
  <si>
    <t>Ноябрь 2016 г</t>
  </si>
  <si>
    <t>кв.6,10,14,18,2,5,33,55,9,1,5,13,17,30-33,36,39,55-67,59,63</t>
  </si>
  <si>
    <t>Декабрь 2016 г</t>
  </si>
  <si>
    <t xml:space="preserve">ремонт электропроводки </t>
  </si>
  <si>
    <t>установка светильников</t>
  </si>
  <si>
    <t>Под 2 эт 2</t>
  </si>
  <si>
    <t>кв.1,5,9,13,17,4,8,8,12,16,20,2,6,10,14,18,22,30,36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</si>
</sst>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/>
    </xf>
    <xf numFmtId="164" fontId="11" fillId="3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10" fillId="0" borderId="1" xfId="0" applyNumberFormat="1" applyFont="1" applyBorder="1" applyAlignment="1">
      <alignment horizontal="center" wrapText="1"/>
    </xf>
    <xf numFmtId="164" fontId="11" fillId="3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  <xf numFmtId="164" fontId="9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4" borderId="1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865">
          <cell r="E2865">
            <v>0</v>
          </cell>
          <cell r="F2865">
            <v>0</v>
          </cell>
          <cell r="G2865">
            <v>153516</v>
          </cell>
          <cell r="H2865">
            <v>141625.24000000002</v>
          </cell>
          <cell r="I2865">
            <v>232570.12</v>
          </cell>
          <cell r="J2865">
            <v>-90944.87999999998</v>
          </cell>
          <cell r="K2865">
            <v>11890.75999999998</v>
          </cell>
        </row>
        <row r="2866"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</row>
        <row r="2867"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</row>
        <row r="2868"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</row>
        <row r="2869"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</row>
        <row r="2870">
          <cell r="E2870">
            <v>0</v>
          </cell>
          <cell r="F2870">
            <v>0</v>
          </cell>
          <cell r="G2870">
            <v>1920</v>
          </cell>
          <cell r="H2870">
            <v>1920</v>
          </cell>
          <cell r="I2870">
            <v>0</v>
          </cell>
          <cell r="J2870">
            <v>1920</v>
          </cell>
          <cell r="K2870">
            <v>0</v>
          </cell>
        </row>
        <row r="2872">
          <cell r="E2872">
            <v>0</v>
          </cell>
          <cell r="F2872">
            <v>0</v>
          </cell>
          <cell r="G2872">
            <v>61505.89999999999</v>
          </cell>
          <cell r="H2872">
            <v>55174.59000000001</v>
          </cell>
          <cell r="I2872">
            <v>96049.47999999998</v>
          </cell>
          <cell r="J2872">
            <v>-40874.88999999997</v>
          </cell>
          <cell r="K2872">
            <v>6331.309999999976</v>
          </cell>
        </row>
        <row r="2873">
          <cell r="E2873">
            <v>0</v>
          </cell>
          <cell r="F2873">
            <v>0</v>
          </cell>
          <cell r="G2873">
            <v>65207.270000000004</v>
          </cell>
          <cell r="H2873">
            <v>60992.21000000001</v>
          </cell>
          <cell r="I2873">
            <v>65207.270000000004</v>
          </cell>
          <cell r="J2873">
            <v>-4215.059999999998</v>
          </cell>
          <cell r="K2873">
            <v>4215.059999999998</v>
          </cell>
        </row>
        <row r="2874">
          <cell r="E2874">
            <v>0</v>
          </cell>
          <cell r="F2874">
            <v>0</v>
          </cell>
          <cell r="G2874">
            <v>22356.899999999998</v>
          </cell>
          <cell r="H2874">
            <v>20609.87</v>
          </cell>
          <cell r="I2874">
            <v>5515</v>
          </cell>
          <cell r="J2874">
            <v>15094.869999999999</v>
          </cell>
          <cell r="K2874">
            <v>1747.0299999999988</v>
          </cell>
        </row>
        <row r="2875">
          <cell r="E2875">
            <v>0</v>
          </cell>
          <cell r="F2875">
            <v>0</v>
          </cell>
          <cell r="G2875">
            <v>1863.12</v>
          </cell>
          <cell r="H2875">
            <v>1717.4700000000003</v>
          </cell>
          <cell r="I2875">
            <v>1872.5399999999997</v>
          </cell>
          <cell r="J2875">
            <v>-155.06999999999948</v>
          </cell>
          <cell r="K2875">
            <v>145.64999999999964</v>
          </cell>
        </row>
        <row r="2876">
          <cell r="E2876">
            <v>0</v>
          </cell>
          <cell r="F2876">
            <v>0</v>
          </cell>
          <cell r="G2876">
            <v>3800.6400000000012</v>
          </cell>
          <cell r="H2876">
            <v>3503.6700000000005</v>
          </cell>
          <cell r="I2876">
            <v>0</v>
          </cell>
          <cell r="J2876">
            <v>3503.6700000000005</v>
          </cell>
          <cell r="K2876">
            <v>296.9700000000007</v>
          </cell>
        </row>
        <row r="2877">
          <cell r="E2877">
            <v>0</v>
          </cell>
          <cell r="F2877">
            <v>0</v>
          </cell>
          <cell r="G2877">
            <v>111.82</v>
          </cell>
          <cell r="H2877">
            <v>103.02999999999999</v>
          </cell>
          <cell r="I2877">
            <v>0</v>
          </cell>
          <cell r="J2877">
            <v>103.02999999999999</v>
          </cell>
          <cell r="K2877">
            <v>8.790000000000006</v>
          </cell>
        </row>
        <row r="2878">
          <cell r="E2878">
            <v>0</v>
          </cell>
          <cell r="F2878">
            <v>0</v>
          </cell>
          <cell r="G2878">
            <v>34031.979999999996</v>
          </cell>
          <cell r="H2878">
            <v>32018.19</v>
          </cell>
          <cell r="I2878">
            <v>34031.979999999996</v>
          </cell>
          <cell r="J2878">
            <v>-2013.7899999999972</v>
          </cell>
          <cell r="K2878">
            <v>2013.7899999999972</v>
          </cell>
        </row>
        <row r="2879">
          <cell r="E2879">
            <v>0</v>
          </cell>
          <cell r="F2879">
            <v>0</v>
          </cell>
          <cell r="G2879">
            <v>13041.480000000003</v>
          </cell>
          <cell r="H2879">
            <v>12022.42</v>
          </cell>
          <cell r="I2879">
            <v>28371.695760000002</v>
          </cell>
          <cell r="J2879">
            <v>-16349.275760000002</v>
          </cell>
          <cell r="K2879">
            <v>1019.0600000000031</v>
          </cell>
        </row>
        <row r="2880">
          <cell r="E2880">
            <v>0</v>
          </cell>
          <cell r="F2880">
            <v>0</v>
          </cell>
          <cell r="G2880">
            <v>3390.72</v>
          </cell>
          <cell r="H2880">
            <v>3125.8100000000004</v>
          </cell>
          <cell r="I2880">
            <v>1550</v>
          </cell>
          <cell r="J2880">
            <v>1575.8100000000004</v>
          </cell>
          <cell r="K2880">
            <v>264.9099999999994</v>
          </cell>
        </row>
        <row r="2882">
          <cell r="E2882">
            <v>0</v>
          </cell>
          <cell r="F2882">
            <v>0</v>
          </cell>
          <cell r="G2882">
            <v>51234.15000000001</v>
          </cell>
          <cell r="H2882">
            <v>47010.96</v>
          </cell>
          <cell r="I2882">
            <v>51234.15000000001</v>
          </cell>
          <cell r="J2882">
            <v>-4223.19000000001</v>
          </cell>
          <cell r="K2882">
            <v>4223.19000000001</v>
          </cell>
        </row>
        <row r="2883"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</row>
        <row r="2884">
          <cell r="E2884">
            <v>0</v>
          </cell>
          <cell r="F2884">
            <v>0</v>
          </cell>
          <cell r="G2884">
            <v>0</v>
          </cell>
          <cell r="H2884">
            <v>86.82000000000016</v>
          </cell>
          <cell r="I2884">
            <v>0</v>
          </cell>
          <cell r="J2884">
            <v>86.82000000000016</v>
          </cell>
          <cell r="K2884">
            <v>-86.82000000000016</v>
          </cell>
        </row>
        <row r="2885">
          <cell r="E2885">
            <v>0</v>
          </cell>
          <cell r="F2885">
            <v>0</v>
          </cell>
          <cell r="G2885">
            <v>13043.519999999997</v>
          </cell>
          <cell r="H2885">
            <v>12411.179999999998</v>
          </cell>
          <cell r="I2885">
            <v>13043.519999999997</v>
          </cell>
          <cell r="J2885">
            <v>-632.3399999999983</v>
          </cell>
          <cell r="K2885">
            <v>632.3399999999983</v>
          </cell>
        </row>
        <row r="2886">
          <cell r="E2886">
            <v>0</v>
          </cell>
          <cell r="F2886">
            <v>0</v>
          </cell>
          <cell r="G2886">
            <v>70051.2</v>
          </cell>
          <cell r="H2886">
            <v>64780.03000000001</v>
          </cell>
          <cell r="I2886">
            <v>70051.2</v>
          </cell>
          <cell r="J2886">
            <v>-5271.169999999984</v>
          </cell>
          <cell r="K2886">
            <v>5271.169999999984</v>
          </cell>
        </row>
        <row r="2887">
          <cell r="E2887">
            <v>0</v>
          </cell>
          <cell r="F2887">
            <v>0</v>
          </cell>
          <cell r="G2887">
            <v>93153</v>
          </cell>
          <cell r="H2887">
            <v>86049.4</v>
          </cell>
          <cell r="I2887">
            <v>93153</v>
          </cell>
          <cell r="J2887">
            <v>-7103.600000000006</v>
          </cell>
          <cell r="K2887">
            <v>7103.600000000006</v>
          </cell>
        </row>
        <row r="2888">
          <cell r="E2888">
            <v>0</v>
          </cell>
          <cell r="F2888">
            <v>0</v>
          </cell>
          <cell r="G2888">
            <v>81229.56</v>
          </cell>
          <cell r="H2888">
            <v>75071.69</v>
          </cell>
          <cell r="I2888">
            <v>81229.56</v>
          </cell>
          <cell r="J2888">
            <v>-6157.869999999995</v>
          </cell>
          <cell r="K2888">
            <v>6157.869999999995</v>
          </cell>
        </row>
        <row r="2889">
          <cell r="E2889">
            <v>0</v>
          </cell>
          <cell r="F2889">
            <v>0</v>
          </cell>
          <cell r="G2889">
            <v>300000.96</v>
          </cell>
          <cell r="H2889">
            <v>218159.06</v>
          </cell>
          <cell r="I2889">
            <v>0</v>
          </cell>
          <cell r="J2889">
            <v>218159.06</v>
          </cell>
          <cell r="K2889">
            <v>81841.90000000002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L31" sqref="A1:L31"/>
    </sheetView>
  </sheetViews>
  <sheetFormatPr defaultColWidth="12.57421875" defaultRowHeight="12.75"/>
  <cols>
    <col min="1" max="1" width="0" style="0" hidden="1" customWidth="1"/>
    <col min="2" max="2" width="22.00390625" style="0" customWidth="1"/>
    <col min="3" max="3" width="6.421875" style="0" customWidth="1"/>
    <col min="4" max="4" width="0" style="0" hidden="1" customWidth="1"/>
    <col min="5" max="5" width="20.140625" style="0" customWidth="1"/>
    <col min="6" max="6" width="19.28125" style="0" customWidth="1"/>
    <col min="7" max="7" width="15.28125" style="0" customWidth="1"/>
    <col min="8" max="8" width="13.8515625" style="0" customWidth="1"/>
    <col min="9" max="9" width="19.140625" style="0" customWidth="1"/>
    <col min="10" max="10" width="18.7109375" style="0" customWidth="1"/>
    <col min="11" max="11" width="20.140625" style="0" customWidth="1"/>
    <col min="12" max="12" width="18.0039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3" t="s">
        <v>1</v>
      </c>
      <c r="B3" s="5" t="s">
        <v>2</v>
      </c>
      <c r="C3" s="5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ht="28.5" customHeight="1">
      <c r="A4" s="3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ht="12.75" hidden="1">
      <c r="A5" s="2"/>
      <c r="B5" s="5" t="s">
        <v>14</v>
      </c>
      <c r="C5" s="5">
        <v>60</v>
      </c>
      <c r="D5" s="2"/>
      <c r="E5" s="2"/>
      <c r="F5" s="2"/>
      <c r="G5" s="2"/>
      <c r="H5" s="2"/>
      <c r="I5" s="2"/>
      <c r="J5" s="2"/>
      <c r="K5" s="2"/>
      <c r="L5" s="8" t="s">
        <v>15</v>
      </c>
    </row>
    <row r="6" spans="1:12" ht="12.75" hidden="1">
      <c r="A6" s="2">
        <v>2</v>
      </c>
      <c r="B6" s="2"/>
      <c r="C6" s="2"/>
      <c r="D6" s="2" t="s">
        <v>16</v>
      </c>
      <c r="E6" s="9">
        <f>'[1]Лицевые счета домов свод'!E2865</f>
        <v>0</v>
      </c>
      <c r="F6" s="9">
        <f>'[1]Лицевые счета домов свод'!F2865</f>
        <v>0</v>
      </c>
      <c r="G6" s="9">
        <f>'[1]Лицевые счета домов свод'!G2865</f>
        <v>153516</v>
      </c>
      <c r="H6" s="9">
        <f>'[1]Лицевые счета домов свод'!H2865</f>
        <v>141625.24000000002</v>
      </c>
      <c r="I6" s="9">
        <f>'[1]Лицевые счета домов свод'!I2865</f>
        <v>232570.12</v>
      </c>
      <c r="J6" s="9">
        <f>'[1]Лицевые счета домов свод'!J2865</f>
        <v>-90944.87999999998</v>
      </c>
      <c r="K6" s="9">
        <f>'[1]Лицевые счета домов свод'!K2865</f>
        <v>11890.75999999998</v>
      </c>
      <c r="L6" s="4"/>
    </row>
    <row r="7" spans="1:12" ht="12.75" hidden="1">
      <c r="A7" s="2"/>
      <c r="B7" s="2"/>
      <c r="C7" s="2"/>
      <c r="D7" s="2" t="s">
        <v>17</v>
      </c>
      <c r="E7" s="9">
        <f>'[1]Лицевые счета домов свод'!E2866</f>
        <v>0</v>
      </c>
      <c r="F7" s="9">
        <f>'[1]Лицевые счета домов свод'!F2866</f>
        <v>0</v>
      </c>
      <c r="G7" s="9">
        <f>'[1]Лицевые счета домов свод'!G2866</f>
        <v>0</v>
      </c>
      <c r="H7" s="9">
        <f>'[1]Лицевые счета домов свод'!H2866</f>
        <v>0</v>
      </c>
      <c r="I7" s="9">
        <f>'[1]Лицевые счета домов свод'!I2866</f>
        <v>0</v>
      </c>
      <c r="J7" s="9">
        <f>'[1]Лицевые счета домов свод'!J2866</f>
        <v>0</v>
      </c>
      <c r="K7" s="9">
        <f>'[1]Лицевые счета домов свод'!K2866</f>
        <v>0</v>
      </c>
      <c r="L7" s="4"/>
    </row>
    <row r="8" spans="1:12" ht="12.75" hidden="1">
      <c r="A8" s="2"/>
      <c r="B8" s="2"/>
      <c r="C8" s="2"/>
      <c r="D8" s="2" t="s">
        <v>18</v>
      </c>
      <c r="E8" s="9">
        <f>'[1]Лицевые счета домов свод'!E2867</f>
        <v>0</v>
      </c>
      <c r="F8" s="9">
        <f>'[1]Лицевые счета домов свод'!F2867</f>
        <v>0</v>
      </c>
      <c r="G8" s="9">
        <f>'[1]Лицевые счета домов свод'!G2867</f>
        <v>0</v>
      </c>
      <c r="H8" s="9">
        <f>'[1]Лицевые счета домов свод'!H2867</f>
        <v>0</v>
      </c>
      <c r="I8" s="9">
        <f>'[1]Лицевые счета домов свод'!I2867</f>
        <v>0</v>
      </c>
      <c r="J8" s="9">
        <f>'[1]Лицевые счета домов свод'!J2867</f>
        <v>0</v>
      </c>
      <c r="K8" s="9">
        <f>'[1]Лицевые счета домов свод'!K2867</f>
        <v>0</v>
      </c>
      <c r="L8" s="4"/>
    </row>
    <row r="9" spans="1:12" ht="12.75" hidden="1">
      <c r="A9" s="2"/>
      <c r="B9" s="2"/>
      <c r="C9" s="2"/>
      <c r="D9" s="2" t="s">
        <v>19</v>
      </c>
      <c r="E9" s="9">
        <f>'[1]Лицевые счета домов свод'!E2868</f>
        <v>0</v>
      </c>
      <c r="F9" s="9">
        <f>'[1]Лицевые счета домов свод'!F2868</f>
        <v>0</v>
      </c>
      <c r="G9" s="9">
        <f>'[1]Лицевые счета домов свод'!G2868</f>
        <v>0</v>
      </c>
      <c r="H9" s="9">
        <f>'[1]Лицевые счета домов свод'!H2868</f>
        <v>0</v>
      </c>
      <c r="I9" s="9">
        <f>'[1]Лицевые счета домов свод'!I2868</f>
        <v>0</v>
      </c>
      <c r="J9" s="9">
        <f>'[1]Лицевые счета домов свод'!J2868</f>
        <v>0</v>
      </c>
      <c r="K9" s="9">
        <f>'[1]Лицевые счета домов свод'!K2868</f>
        <v>0</v>
      </c>
      <c r="L9" s="4"/>
    </row>
    <row r="10" spans="1:12" ht="12.75" hidden="1">
      <c r="A10" s="2"/>
      <c r="B10" s="2"/>
      <c r="C10" s="2"/>
      <c r="D10" s="2" t="s">
        <v>20</v>
      </c>
      <c r="E10" s="9">
        <f>'[1]Лицевые счета домов свод'!E2869</f>
        <v>0</v>
      </c>
      <c r="F10" s="9">
        <f>'[1]Лицевые счета домов свод'!F2869</f>
        <v>0</v>
      </c>
      <c r="G10" s="9">
        <f>'[1]Лицевые счета домов свод'!G2869</f>
        <v>0</v>
      </c>
      <c r="H10" s="9">
        <f>'[1]Лицевые счета домов свод'!H2869</f>
        <v>0</v>
      </c>
      <c r="I10" s="9">
        <f>'[1]Лицевые счета домов свод'!I2869</f>
        <v>0</v>
      </c>
      <c r="J10" s="9">
        <f>'[1]Лицевые счета домов свод'!J2869</f>
        <v>0</v>
      </c>
      <c r="K10" s="9">
        <f>'[1]Лицевые счета домов свод'!K2869</f>
        <v>0</v>
      </c>
      <c r="L10" s="4"/>
    </row>
    <row r="11" spans="1:12" ht="12.75" hidden="1">
      <c r="A11" s="2"/>
      <c r="B11" s="2"/>
      <c r="C11" s="2"/>
      <c r="D11" s="2" t="s">
        <v>21</v>
      </c>
      <c r="E11" s="9">
        <f>'[1]Лицевые счета домов свод'!E2870</f>
        <v>0</v>
      </c>
      <c r="F11" s="9">
        <f>'[1]Лицевые счета домов свод'!F2870</f>
        <v>0</v>
      </c>
      <c r="G11" s="9">
        <f>'[1]Лицевые счета домов свод'!G2870</f>
        <v>1920</v>
      </c>
      <c r="H11" s="9">
        <f>'[1]Лицевые счета домов свод'!H2870</f>
        <v>1920</v>
      </c>
      <c r="I11" s="9">
        <f>'[1]Лицевые счета домов свод'!I2870</f>
        <v>0</v>
      </c>
      <c r="J11" s="9">
        <f>'[1]Лицевые счета домов свод'!J2870</f>
        <v>1920</v>
      </c>
      <c r="K11" s="9">
        <f>'[1]Лицевые счета домов свод'!K2870</f>
        <v>0</v>
      </c>
      <c r="L11" s="4"/>
    </row>
    <row r="12" spans="1:12" ht="12.75" hidden="1">
      <c r="A12" s="2"/>
      <c r="B12" s="2"/>
      <c r="C12" s="2"/>
      <c r="D12" s="3" t="s">
        <v>22</v>
      </c>
      <c r="E12" s="3">
        <f>SUM(E6:E11)</f>
        <v>0</v>
      </c>
      <c r="F12" s="3">
        <f>SUM(F6:F11)</f>
        <v>0</v>
      </c>
      <c r="G12" s="3">
        <f>SUM(G6:G11)</f>
        <v>155436</v>
      </c>
      <c r="H12" s="3">
        <f>SUM(H6:H11)</f>
        <v>143545.24000000002</v>
      </c>
      <c r="I12" s="3">
        <f>SUM(I6:I11)</f>
        <v>232570.12</v>
      </c>
      <c r="J12" s="3">
        <f>SUM(J6:J11)</f>
        <v>-89024.87999999998</v>
      </c>
      <c r="K12" s="3">
        <f>SUM(K6:K11)</f>
        <v>11890.75999999998</v>
      </c>
      <c r="L12" s="4"/>
    </row>
    <row r="13" spans="1:12" ht="12.75" hidden="1">
      <c r="A13" s="2"/>
      <c r="B13" s="2"/>
      <c r="C13" s="2"/>
      <c r="D13" s="10" t="s">
        <v>23</v>
      </c>
      <c r="E13" s="9">
        <f>'[1]Лицевые счета домов свод'!E2872</f>
        <v>0</v>
      </c>
      <c r="F13" s="9">
        <f>'[1]Лицевые счета домов свод'!F2872</f>
        <v>0</v>
      </c>
      <c r="G13" s="9">
        <f>'[1]Лицевые счета домов свод'!G2872</f>
        <v>61505.89999999999</v>
      </c>
      <c r="H13" s="9">
        <f>'[1]Лицевые счета домов свод'!H2872</f>
        <v>55174.59000000001</v>
      </c>
      <c r="I13" s="9">
        <f>'[1]Лицевые счета домов свод'!I2872</f>
        <v>96049.47999999998</v>
      </c>
      <c r="J13" s="9">
        <f>'[1]Лицевые счета домов свод'!J2872</f>
        <v>-40874.88999999997</v>
      </c>
      <c r="K13" s="9">
        <f>'[1]Лицевые счета домов свод'!K2872</f>
        <v>6331.309999999976</v>
      </c>
      <c r="L13" s="4"/>
    </row>
    <row r="14" spans="1:12" ht="12.75" hidden="1">
      <c r="A14" s="2"/>
      <c r="B14" s="2"/>
      <c r="C14" s="2"/>
      <c r="D14" s="10" t="s">
        <v>24</v>
      </c>
      <c r="E14" s="9">
        <f>'[1]Лицевые счета домов свод'!E2873</f>
        <v>0</v>
      </c>
      <c r="F14" s="9">
        <f>'[1]Лицевые счета домов свод'!F2873</f>
        <v>0</v>
      </c>
      <c r="G14" s="9">
        <f>'[1]Лицевые счета домов свод'!G2873</f>
        <v>65207.270000000004</v>
      </c>
      <c r="H14" s="9">
        <f>'[1]Лицевые счета домов свод'!H2873</f>
        <v>60992.21000000001</v>
      </c>
      <c r="I14" s="9">
        <f>'[1]Лицевые счета домов свод'!I2873</f>
        <v>65207.270000000004</v>
      </c>
      <c r="J14" s="9">
        <f>'[1]Лицевые счета домов свод'!J2873</f>
        <v>-4215.059999999998</v>
      </c>
      <c r="K14" s="9">
        <f>'[1]Лицевые счета домов свод'!K2873</f>
        <v>4215.059999999998</v>
      </c>
      <c r="L14" s="4"/>
    </row>
    <row r="15" spans="1:12" ht="12.75" hidden="1">
      <c r="A15" s="2"/>
      <c r="B15" s="2"/>
      <c r="C15" s="2"/>
      <c r="D15" s="10" t="s">
        <v>25</v>
      </c>
      <c r="E15" s="9">
        <f>'[1]Лицевые счета домов свод'!E2874</f>
        <v>0</v>
      </c>
      <c r="F15" s="9">
        <f>'[1]Лицевые счета домов свод'!F2874</f>
        <v>0</v>
      </c>
      <c r="G15" s="9">
        <f>'[1]Лицевые счета домов свод'!G2874</f>
        <v>22356.899999999998</v>
      </c>
      <c r="H15" s="9">
        <f>'[1]Лицевые счета домов свод'!H2874</f>
        <v>20609.87</v>
      </c>
      <c r="I15" s="9">
        <f>'[1]Лицевые счета домов свод'!I2874</f>
        <v>5515</v>
      </c>
      <c r="J15" s="9">
        <f>'[1]Лицевые счета домов свод'!J2874</f>
        <v>15094.869999999999</v>
      </c>
      <c r="K15" s="9">
        <f>'[1]Лицевые счета домов свод'!K2874</f>
        <v>1747.0299999999988</v>
      </c>
      <c r="L15" s="4"/>
    </row>
    <row r="16" spans="1:12" ht="12.75" hidden="1">
      <c r="A16" s="2"/>
      <c r="B16" s="2"/>
      <c r="C16" s="2"/>
      <c r="D16" s="10" t="s">
        <v>26</v>
      </c>
      <c r="E16" s="9">
        <f>'[1]Лицевые счета домов свод'!E2875</f>
        <v>0</v>
      </c>
      <c r="F16" s="9">
        <f>'[1]Лицевые счета домов свод'!F2875</f>
        <v>0</v>
      </c>
      <c r="G16" s="9">
        <f>'[1]Лицевые счета домов свод'!G2875</f>
        <v>1863.12</v>
      </c>
      <c r="H16" s="9">
        <f>'[1]Лицевые счета домов свод'!H2875</f>
        <v>1717.4700000000003</v>
      </c>
      <c r="I16" s="9">
        <f>'[1]Лицевые счета домов свод'!I2875</f>
        <v>1872.5399999999997</v>
      </c>
      <c r="J16" s="9">
        <f>'[1]Лицевые счета домов свод'!J2875</f>
        <v>-155.06999999999948</v>
      </c>
      <c r="K16" s="9">
        <f>'[1]Лицевые счета домов свод'!K2875</f>
        <v>145.64999999999964</v>
      </c>
      <c r="L16" s="4"/>
    </row>
    <row r="17" spans="1:12" ht="12.75" hidden="1">
      <c r="A17" s="2"/>
      <c r="B17" s="2"/>
      <c r="C17" s="2"/>
      <c r="D17" s="2" t="s">
        <v>27</v>
      </c>
      <c r="E17" s="9">
        <f>'[1]Лицевые счета домов свод'!E2876</f>
        <v>0</v>
      </c>
      <c r="F17" s="9">
        <f>'[1]Лицевые счета домов свод'!F2876</f>
        <v>0</v>
      </c>
      <c r="G17" s="9">
        <f>'[1]Лицевые счета домов свод'!G2876</f>
        <v>3800.6400000000012</v>
      </c>
      <c r="H17" s="9">
        <f>'[1]Лицевые счета домов свод'!H2876</f>
        <v>3503.6700000000005</v>
      </c>
      <c r="I17" s="9">
        <f>'[1]Лицевые счета домов свод'!I2876</f>
        <v>0</v>
      </c>
      <c r="J17" s="9">
        <f>'[1]Лицевые счета домов свод'!J2876</f>
        <v>3503.6700000000005</v>
      </c>
      <c r="K17" s="9">
        <f>'[1]Лицевые счета домов свод'!K2876</f>
        <v>296.9700000000007</v>
      </c>
      <c r="L17" s="4"/>
    </row>
    <row r="18" spans="1:12" ht="12.75" hidden="1">
      <c r="A18" s="2"/>
      <c r="B18" s="2"/>
      <c r="C18" s="2"/>
      <c r="D18" s="10" t="s">
        <v>28</v>
      </c>
      <c r="E18" s="9">
        <f>'[1]Лицевые счета домов свод'!E2877</f>
        <v>0</v>
      </c>
      <c r="F18" s="9">
        <f>'[1]Лицевые счета домов свод'!F2877</f>
        <v>0</v>
      </c>
      <c r="G18" s="9">
        <f>'[1]Лицевые счета домов свод'!G2877</f>
        <v>111.82</v>
      </c>
      <c r="H18" s="9">
        <f>'[1]Лицевые счета домов свод'!H2877</f>
        <v>103.02999999999999</v>
      </c>
      <c r="I18" s="9">
        <f>'[1]Лицевые счета домов свод'!I2877</f>
        <v>0</v>
      </c>
      <c r="J18" s="9">
        <f>'[1]Лицевые счета домов свод'!J2877</f>
        <v>103.02999999999999</v>
      </c>
      <c r="K18" s="9">
        <f>'[1]Лицевые счета домов свод'!K2877</f>
        <v>8.790000000000006</v>
      </c>
      <c r="L18" s="4"/>
    </row>
    <row r="19" spans="1:12" ht="12.75" hidden="1">
      <c r="A19" s="2"/>
      <c r="B19" s="2"/>
      <c r="C19" s="2"/>
      <c r="D19" s="10" t="s">
        <v>29</v>
      </c>
      <c r="E19" s="9">
        <f>'[1]Лицевые счета домов свод'!E2878</f>
        <v>0</v>
      </c>
      <c r="F19" s="9">
        <f>'[1]Лицевые счета домов свод'!F2878</f>
        <v>0</v>
      </c>
      <c r="G19" s="9">
        <f>'[1]Лицевые счета домов свод'!G2878</f>
        <v>34031.979999999996</v>
      </c>
      <c r="H19" s="9">
        <f>'[1]Лицевые счета домов свод'!H2878</f>
        <v>32018.19</v>
      </c>
      <c r="I19" s="9">
        <f>'[1]Лицевые счета домов свод'!I2878</f>
        <v>34031.979999999996</v>
      </c>
      <c r="J19" s="9">
        <f>'[1]Лицевые счета домов свод'!J2878</f>
        <v>-2013.7899999999972</v>
      </c>
      <c r="K19" s="9">
        <f>'[1]Лицевые счета домов свод'!K2878</f>
        <v>2013.7899999999972</v>
      </c>
      <c r="L19" s="4"/>
    </row>
    <row r="20" spans="1:12" ht="12.75" hidden="1">
      <c r="A20" s="2"/>
      <c r="B20" s="2"/>
      <c r="C20" s="2"/>
      <c r="D20" s="10" t="s">
        <v>30</v>
      </c>
      <c r="E20" s="9">
        <f>'[1]Лицевые счета домов свод'!E2879</f>
        <v>0</v>
      </c>
      <c r="F20" s="9">
        <f>'[1]Лицевые счета домов свод'!F2879</f>
        <v>0</v>
      </c>
      <c r="G20" s="9">
        <f>'[1]Лицевые счета домов свод'!G2879</f>
        <v>13041.480000000003</v>
      </c>
      <c r="H20" s="9">
        <f>'[1]Лицевые счета домов свод'!H2879</f>
        <v>12022.42</v>
      </c>
      <c r="I20" s="11">
        <f>'[1]Лицевые счета домов свод'!I2879</f>
        <v>28371.695760000002</v>
      </c>
      <c r="J20" s="11">
        <f>'[1]Лицевые счета домов свод'!J2879</f>
        <v>-16349.275760000002</v>
      </c>
      <c r="K20" s="9">
        <f>'[1]Лицевые счета домов свод'!K2879</f>
        <v>1019.0600000000031</v>
      </c>
      <c r="L20" s="4"/>
    </row>
    <row r="21" spans="1:12" ht="12.75" hidden="1">
      <c r="A21" s="2"/>
      <c r="B21" s="2"/>
      <c r="C21" s="2"/>
      <c r="D21" s="10" t="s">
        <v>31</v>
      </c>
      <c r="E21" s="9">
        <f>'[1]Лицевые счета домов свод'!E2880</f>
        <v>0</v>
      </c>
      <c r="F21" s="9">
        <f>'[1]Лицевые счета домов свод'!F2880</f>
        <v>0</v>
      </c>
      <c r="G21" s="9">
        <f>'[1]Лицевые счета домов свод'!G2880</f>
        <v>3390.72</v>
      </c>
      <c r="H21" s="9">
        <f>'[1]Лицевые счета домов свод'!H2880</f>
        <v>3125.8100000000004</v>
      </c>
      <c r="I21" s="9">
        <f>'[1]Лицевые счета домов свод'!I2880</f>
        <v>1550</v>
      </c>
      <c r="J21" s="9">
        <f>'[1]Лицевые счета домов свод'!J2880</f>
        <v>1575.8100000000004</v>
      </c>
      <c r="K21" s="9">
        <f>'[1]Лицевые счета домов свод'!K2880</f>
        <v>264.9099999999994</v>
      </c>
      <c r="L21" s="4"/>
    </row>
    <row r="22" spans="1:12" ht="12.75" hidden="1">
      <c r="A22" s="2"/>
      <c r="B22" s="2"/>
      <c r="C22" s="2"/>
      <c r="D22" s="3" t="s">
        <v>32</v>
      </c>
      <c r="E22" s="3">
        <f>SUM(E13:E21)</f>
        <v>0</v>
      </c>
      <c r="F22" s="3">
        <f>SUM(F13:F21)</f>
        <v>0</v>
      </c>
      <c r="G22" s="3">
        <f>SUM(G13:G21)</f>
        <v>205309.83</v>
      </c>
      <c r="H22" s="3">
        <f>SUM(H13:H21)</f>
        <v>189267.26</v>
      </c>
      <c r="I22" s="12">
        <f>SUM(I13:I21)</f>
        <v>232597.96576</v>
      </c>
      <c r="J22" s="12">
        <f>SUM(J13:J21)</f>
        <v>-43330.70575999997</v>
      </c>
      <c r="K22" s="3">
        <f>SUM(K13:K21)</f>
        <v>16042.569999999972</v>
      </c>
      <c r="L22" s="4"/>
    </row>
    <row r="23" spans="1:12" ht="12.75" hidden="1">
      <c r="A23" s="2"/>
      <c r="B23" s="2"/>
      <c r="C23" s="2"/>
      <c r="D23" s="2" t="s">
        <v>33</v>
      </c>
      <c r="E23" s="9">
        <f>'[1]Лицевые счета домов свод'!E2882</f>
        <v>0</v>
      </c>
      <c r="F23" s="9">
        <f>'[1]Лицевые счета домов свод'!F2882</f>
        <v>0</v>
      </c>
      <c r="G23" s="9">
        <f>'[1]Лицевые счета домов свод'!G2882</f>
        <v>51234.15000000001</v>
      </c>
      <c r="H23" s="9">
        <f>'[1]Лицевые счета домов свод'!H2882</f>
        <v>47010.96</v>
      </c>
      <c r="I23" s="9">
        <f>'[1]Лицевые счета домов свод'!I2882</f>
        <v>51234.15000000001</v>
      </c>
      <c r="J23" s="9">
        <f>'[1]Лицевые счета домов свод'!J2882</f>
        <v>-4223.19000000001</v>
      </c>
      <c r="K23" s="9">
        <f>'[1]Лицевые счета домов свод'!K2882</f>
        <v>4223.19000000001</v>
      </c>
      <c r="L23" s="4"/>
    </row>
    <row r="24" spans="1:12" ht="12.75" hidden="1">
      <c r="A24" s="2"/>
      <c r="B24" s="2"/>
      <c r="C24" s="2"/>
      <c r="D24" s="2" t="s">
        <v>34</v>
      </c>
      <c r="E24" s="9">
        <f>'[1]Лицевые счета домов свод'!E2883</f>
        <v>0</v>
      </c>
      <c r="F24" s="9">
        <f>'[1]Лицевые счета домов свод'!F2883</f>
        <v>0</v>
      </c>
      <c r="G24" s="9">
        <f>'[1]Лицевые счета домов свод'!G2883</f>
        <v>0</v>
      </c>
      <c r="H24" s="9">
        <f>'[1]Лицевые счета домов свод'!H2883</f>
        <v>0</v>
      </c>
      <c r="I24" s="9">
        <f>'[1]Лицевые счета домов свод'!I2883</f>
        <v>0</v>
      </c>
      <c r="J24" s="9">
        <f>'[1]Лицевые счета домов свод'!J2883</f>
        <v>0</v>
      </c>
      <c r="K24" s="9">
        <f>'[1]Лицевые счета домов свод'!K2883</f>
        <v>0</v>
      </c>
      <c r="L24" s="4"/>
    </row>
    <row r="25" spans="1:12" ht="12.75" hidden="1">
      <c r="A25" s="2"/>
      <c r="B25" s="2"/>
      <c r="C25" s="2"/>
      <c r="D25" s="2" t="s">
        <v>35</v>
      </c>
      <c r="E25" s="9">
        <f>'[1]Лицевые счета домов свод'!E2884</f>
        <v>0</v>
      </c>
      <c r="F25" s="9">
        <f>'[1]Лицевые счета домов свод'!F2884</f>
        <v>0</v>
      </c>
      <c r="G25" s="9">
        <f>'[1]Лицевые счета домов свод'!G2884</f>
        <v>0</v>
      </c>
      <c r="H25" s="9">
        <f>'[1]Лицевые счета домов свод'!H2884</f>
        <v>86.82000000000016</v>
      </c>
      <c r="I25" s="9">
        <f>'[1]Лицевые счета домов свод'!I2884</f>
        <v>0</v>
      </c>
      <c r="J25" s="9">
        <f>'[1]Лицевые счета домов свод'!J2884</f>
        <v>86.82000000000016</v>
      </c>
      <c r="K25" s="9">
        <f>'[1]Лицевые счета домов свод'!K2884</f>
        <v>-86.82000000000016</v>
      </c>
      <c r="L25" s="4"/>
    </row>
    <row r="26" spans="1:12" ht="12.75" hidden="1">
      <c r="A26" s="2"/>
      <c r="B26" s="2"/>
      <c r="C26" s="2"/>
      <c r="D26" s="2" t="s">
        <v>36</v>
      </c>
      <c r="E26" s="9">
        <f>'[1]Лицевые счета домов свод'!E2885</f>
        <v>0</v>
      </c>
      <c r="F26" s="9">
        <f>'[1]Лицевые счета домов свод'!F2885</f>
        <v>0</v>
      </c>
      <c r="G26" s="9">
        <f>'[1]Лицевые счета домов свод'!G2885</f>
        <v>13043.519999999997</v>
      </c>
      <c r="H26" s="9">
        <f>'[1]Лицевые счета домов свод'!H2885</f>
        <v>12411.179999999998</v>
      </c>
      <c r="I26" s="9">
        <f>'[1]Лицевые счета домов свод'!I2885</f>
        <v>13043.519999999997</v>
      </c>
      <c r="J26" s="9">
        <f>'[1]Лицевые счета домов свод'!J2885</f>
        <v>-632.3399999999983</v>
      </c>
      <c r="K26" s="9">
        <f>'[1]Лицевые счета домов свод'!K2885</f>
        <v>632.3399999999983</v>
      </c>
      <c r="L26" s="4"/>
    </row>
    <row r="27" spans="1:12" ht="12.75" hidden="1">
      <c r="A27" s="2"/>
      <c r="B27" s="2"/>
      <c r="C27" s="2"/>
      <c r="D27" s="2" t="s">
        <v>37</v>
      </c>
      <c r="E27" s="9">
        <f>'[1]Лицевые счета домов свод'!E2886</f>
        <v>0</v>
      </c>
      <c r="F27" s="9">
        <f>'[1]Лицевые счета домов свод'!F2886</f>
        <v>0</v>
      </c>
      <c r="G27" s="9">
        <f>'[1]Лицевые счета домов свод'!G2886</f>
        <v>70051.2</v>
      </c>
      <c r="H27" s="9">
        <f>'[1]Лицевые счета домов свод'!H2886</f>
        <v>64780.03000000001</v>
      </c>
      <c r="I27" s="9">
        <f>'[1]Лицевые счета домов свод'!I2886</f>
        <v>70051.2</v>
      </c>
      <c r="J27" s="9">
        <f>'[1]Лицевые счета домов свод'!J2886</f>
        <v>-5271.169999999984</v>
      </c>
      <c r="K27" s="9">
        <f>'[1]Лицевые счета домов свод'!K2886</f>
        <v>5271.169999999984</v>
      </c>
      <c r="L27" s="4"/>
    </row>
    <row r="28" spans="1:12" ht="12.75" hidden="1">
      <c r="A28" s="2"/>
      <c r="B28" s="2"/>
      <c r="C28" s="2"/>
      <c r="D28" s="2" t="s">
        <v>38</v>
      </c>
      <c r="E28" s="9">
        <f>'[1]Лицевые счета домов свод'!E2887</f>
        <v>0</v>
      </c>
      <c r="F28" s="9">
        <f>'[1]Лицевые счета домов свод'!F2887</f>
        <v>0</v>
      </c>
      <c r="G28" s="9">
        <f>'[1]Лицевые счета домов свод'!G2887</f>
        <v>93153</v>
      </c>
      <c r="H28" s="9">
        <f>'[1]Лицевые счета домов свод'!H2887</f>
        <v>86049.4</v>
      </c>
      <c r="I28" s="9">
        <f>'[1]Лицевые счета домов свод'!I2887</f>
        <v>93153</v>
      </c>
      <c r="J28" s="9">
        <f>'[1]Лицевые счета домов свод'!J2887</f>
        <v>-7103.600000000006</v>
      </c>
      <c r="K28" s="9">
        <f>'[1]Лицевые счета домов свод'!K2887</f>
        <v>7103.600000000006</v>
      </c>
      <c r="L28" s="4"/>
    </row>
    <row r="29" spans="1:12" ht="12.75" hidden="1">
      <c r="A29" s="2"/>
      <c r="B29" s="2"/>
      <c r="C29" s="2"/>
      <c r="D29" s="2" t="s">
        <v>39</v>
      </c>
      <c r="E29" s="9">
        <f>'[1]Лицевые счета домов свод'!E2888</f>
        <v>0</v>
      </c>
      <c r="F29" s="9">
        <f>'[1]Лицевые счета домов свод'!F2888</f>
        <v>0</v>
      </c>
      <c r="G29" s="9">
        <f>'[1]Лицевые счета домов свод'!G2888</f>
        <v>81229.56</v>
      </c>
      <c r="H29" s="9">
        <f>'[1]Лицевые счета домов свод'!H2888</f>
        <v>75071.69</v>
      </c>
      <c r="I29" s="9">
        <f>'[1]Лицевые счета домов свод'!I2888</f>
        <v>81229.56</v>
      </c>
      <c r="J29" s="9">
        <f>'[1]Лицевые счета домов свод'!J2888</f>
        <v>-6157.869999999995</v>
      </c>
      <c r="K29" s="9">
        <f>'[1]Лицевые счета домов свод'!K2888</f>
        <v>6157.869999999995</v>
      </c>
      <c r="L29" s="4"/>
    </row>
    <row r="30" spans="1:12" ht="12.75" hidden="1">
      <c r="A30" s="2"/>
      <c r="B30" s="2"/>
      <c r="C30" s="2"/>
      <c r="D30" s="2" t="s">
        <v>40</v>
      </c>
      <c r="E30" s="9">
        <f>'[1]Лицевые счета домов свод'!E2889</f>
        <v>0</v>
      </c>
      <c r="F30" s="9">
        <f>'[1]Лицевые счета домов свод'!F2889</f>
        <v>0</v>
      </c>
      <c r="G30" s="9">
        <f>'[1]Лицевые счета домов свод'!G2889</f>
        <v>300000.96</v>
      </c>
      <c r="H30" s="9">
        <f>'[1]Лицевые счета домов свод'!H2889</f>
        <v>218159.06</v>
      </c>
      <c r="I30" s="9">
        <f>'[1]Лицевые счета домов свод'!I2889</f>
        <v>0</v>
      </c>
      <c r="J30" s="9">
        <f>'[1]Лицевые счета домов свод'!J2889</f>
        <v>218159.06</v>
      </c>
      <c r="K30" s="9">
        <f>'[1]Лицевые счета домов свод'!K2889</f>
        <v>81841.90000000002</v>
      </c>
      <c r="L30" s="4"/>
    </row>
    <row r="31" spans="1:12" ht="12.75">
      <c r="A31" s="2"/>
      <c r="B31" s="5" t="s">
        <v>14</v>
      </c>
      <c r="C31" s="5">
        <v>60</v>
      </c>
      <c r="D31" s="3"/>
      <c r="E31" s="3">
        <f>SUM(E23:E30)+E12+E22</f>
        <v>0</v>
      </c>
      <c r="F31" s="3">
        <f>SUM(F23:F30)+F12+F22</f>
        <v>0</v>
      </c>
      <c r="G31" s="3">
        <f>SUM(G23:G30)+G12+G22</f>
        <v>969458.22</v>
      </c>
      <c r="H31" s="3">
        <f>SUM(H23:H30)+H12+H22</f>
        <v>836381.64</v>
      </c>
      <c r="I31" s="12">
        <f>SUM(I23:I30)+I12+I22</f>
        <v>773879.5157600001</v>
      </c>
      <c r="J31" s="12">
        <f>SUM(J23:J30)+J12+J22</f>
        <v>62502.12424000008</v>
      </c>
      <c r="K31" s="12">
        <f>SUM(K23:K30)+K12+K22</f>
        <v>133076.57999999996</v>
      </c>
      <c r="L31" s="8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80" zoomScaleNormal="80" workbookViewId="0" topLeftCell="A31">
      <selection activeCell="C53" activeCellId="1" sqref="A1:L31 C53"/>
    </sheetView>
  </sheetViews>
  <sheetFormatPr defaultColWidth="12.57421875" defaultRowHeight="12.75"/>
  <cols>
    <col min="1" max="1" width="9.57421875" style="0" customWidth="1"/>
    <col min="2" max="2" width="34.421875" style="0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ht="12.75">
      <c r="A1" s="13" t="s">
        <v>41</v>
      </c>
      <c r="B1" s="13"/>
      <c r="C1" s="13"/>
      <c r="D1" s="13"/>
      <c r="E1" s="13"/>
    </row>
    <row r="2" spans="1:5" ht="12.75">
      <c r="A2" s="14" t="s">
        <v>1</v>
      </c>
      <c r="B2" s="15" t="s">
        <v>42</v>
      </c>
      <c r="C2" s="15" t="s">
        <v>2</v>
      </c>
      <c r="D2" s="15" t="s">
        <v>43</v>
      </c>
      <c r="E2" s="15" t="s">
        <v>44</v>
      </c>
    </row>
    <row r="3" spans="1:5" ht="58.5" customHeight="1">
      <c r="A3" s="16">
        <v>1</v>
      </c>
      <c r="B3" s="17" t="s">
        <v>45</v>
      </c>
      <c r="C3" s="16" t="s">
        <v>46</v>
      </c>
      <c r="D3" s="16"/>
      <c r="E3" s="16">
        <v>16913</v>
      </c>
    </row>
    <row r="4" spans="1:5" ht="12.75">
      <c r="A4" s="16">
        <v>2</v>
      </c>
      <c r="B4" s="18"/>
      <c r="C4" s="18"/>
      <c r="D4" s="18"/>
      <c r="E4" s="18"/>
    </row>
    <row r="5" spans="1:5" ht="12.75">
      <c r="A5" s="16">
        <v>3</v>
      </c>
      <c r="B5" s="16"/>
      <c r="C5" s="18"/>
      <c r="D5" s="16"/>
      <c r="E5" s="16"/>
    </row>
    <row r="6" spans="1:5" ht="12.75">
      <c r="A6" s="19"/>
      <c r="B6" s="19" t="s">
        <v>47</v>
      </c>
      <c r="C6" s="19"/>
      <c r="D6" s="19"/>
      <c r="E6" s="19">
        <f>E4+E5+E3</f>
        <v>16913</v>
      </c>
    </row>
    <row r="7" spans="1:5" ht="12.75">
      <c r="A7" s="20"/>
      <c r="B7" s="20"/>
      <c r="C7" s="20"/>
      <c r="D7" s="20"/>
      <c r="E7" s="20"/>
    </row>
    <row r="8" spans="1:5" ht="12.75">
      <c r="A8" s="13" t="s">
        <v>48</v>
      </c>
      <c r="B8" s="13"/>
      <c r="C8" s="13"/>
      <c r="D8" s="13"/>
      <c r="E8" s="13"/>
    </row>
    <row r="9" spans="1:5" ht="12.75">
      <c r="A9" s="14" t="s">
        <v>1</v>
      </c>
      <c r="B9" s="15" t="s">
        <v>42</v>
      </c>
      <c r="C9" s="15" t="s">
        <v>2</v>
      </c>
      <c r="D9" s="15" t="s">
        <v>43</v>
      </c>
      <c r="E9" s="15" t="s">
        <v>44</v>
      </c>
    </row>
    <row r="10" spans="1:5" ht="12.75">
      <c r="A10" s="16">
        <v>1</v>
      </c>
      <c r="B10" s="16" t="s">
        <v>49</v>
      </c>
      <c r="C10" s="16" t="s">
        <v>46</v>
      </c>
      <c r="D10" s="16" t="s">
        <v>50</v>
      </c>
      <c r="E10" s="16">
        <v>54800.73</v>
      </c>
    </row>
    <row r="11" spans="1:5" ht="12.75">
      <c r="A11" s="16">
        <v>2</v>
      </c>
      <c r="B11" s="21"/>
      <c r="C11" s="18"/>
      <c r="D11" s="21"/>
      <c r="E11" s="21"/>
    </row>
    <row r="12" spans="1:5" ht="12.75">
      <c r="A12" s="19"/>
      <c r="B12" s="19" t="s">
        <v>47</v>
      </c>
      <c r="C12" s="19"/>
      <c r="D12" s="19"/>
      <c r="E12" s="19">
        <f>E10+E11</f>
        <v>54800.73</v>
      </c>
    </row>
    <row r="13" spans="1:5" ht="12.75">
      <c r="A13" s="20"/>
      <c r="B13" s="20"/>
      <c r="C13" s="20"/>
      <c r="D13" s="20"/>
      <c r="E13" s="20"/>
    </row>
    <row r="14" spans="1:5" ht="12.75">
      <c r="A14" s="13" t="s">
        <v>51</v>
      </c>
      <c r="B14" s="13"/>
      <c r="C14" s="13"/>
      <c r="D14" s="13"/>
      <c r="E14" s="13"/>
    </row>
    <row r="15" spans="1:5" ht="12.75">
      <c r="A15" s="14" t="s">
        <v>1</v>
      </c>
      <c r="B15" s="15" t="s">
        <v>42</v>
      </c>
      <c r="C15" s="15" t="s">
        <v>2</v>
      </c>
      <c r="D15" s="15" t="s">
        <v>43</v>
      </c>
      <c r="E15" s="15" t="s">
        <v>44</v>
      </c>
    </row>
    <row r="16" spans="1:5" ht="51" customHeight="1">
      <c r="A16" s="16">
        <v>1</v>
      </c>
      <c r="B16" s="17" t="s">
        <v>52</v>
      </c>
      <c r="C16" s="16" t="s">
        <v>46</v>
      </c>
      <c r="D16" s="16"/>
      <c r="E16" s="16">
        <v>3930.34</v>
      </c>
    </row>
    <row r="17" spans="1:5" ht="12.75">
      <c r="A17" s="16">
        <v>2</v>
      </c>
      <c r="B17" s="21" t="s">
        <v>53</v>
      </c>
      <c r="C17" s="21" t="s">
        <v>46</v>
      </c>
      <c r="D17" s="21"/>
      <c r="E17" s="21">
        <v>4415.96</v>
      </c>
    </row>
    <row r="18" spans="1:5" ht="12.75">
      <c r="A18" s="16">
        <v>3</v>
      </c>
      <c r="B18" s="21"/>
      <c r="C18" s="21"/>
      <c r="D18" s="21"/>
      <c r="E18" s="21"/>
    </row>
    <row r="19" spans="1:5" ht="12.75">
      <c r="A19" s="16">
        <v>4</v>
      </c>
      <c r="B19" s="16"/>
      <c r="C19" s="16"/>
      <c r="D19" s="16"/>
      <c r="E19" s="16"/>
    </row>
    <row r="20" spans="1:5" ht="12.75">
      <c r="A20" s="19"/>
      <c r="B20" s="19" t="s">
        <v>47</v>
      </c>
      <c r="C20" s="19"/>
      <c r="D20" s="19"/>
      <c r="E20" s="19">
        <f>E17+E18+E16+E18+E19</f>
        <v>8346.3</v>
      </c>
    </row>
    <row r="21" spans="1:5" ht="12.75">
      <c r="A21" s="20"/>
      <c r="B21" s="20"/>
      <c r="C21" s="20"/>
      <c r="D21" s="20"/>
      <c r="E21" s="20"/>
    </row>
    <row r="22" spans="1:5" ht="12.75">
      <c r="A22" s="13" t="s">
        <v>54</v>
      </c>
      <c r="B22" s="13"/>
      <c r="C22" s="13"/>
      <c r="D22" s="13"/>
      <c r="E22" s="13"/>
    </row>
    <row r="23" spans="1:5" ht="12.75">
      <c r="A23" s="14" t="s">
        <v>1</v>
      </c>
      <c r="B23" s="15" t="s">
        <v>42</v>
      </c>
      <c r="C23" s="15" t="s">
        <v>2</v>
      </c>
      <c r="D23" s="15" t="s">
        <v>43</v>
      </c>
      <c r="E23" s="15" t="s">
        <v>44</v>
      </c>
    </row>
    <row r="24" spans="1:5" ht="12.75">
      <c r="A24" s="16">
        <v>1</v>
      </c>
      <c r="B24" s="17" t="s">
        <v>55</v>
      </c>
      <c r="C24" s="16" t="s">
        <v>46</v>
      </c>
      <c r="D24" s="16" t="s">
        <v>56</v>
      </c>
      <c r="E24" s="16">
        <v>10480.92</v>
      </c>
    </row>
    <row r="25" spans="1:5" ht="12.75">
      <c r="A25" s="16">
        <v>2</v>
      </c>
      <c r="B25" s="21" t="s">
        <v>57</v>
      </c>
      <c r="C25" s="21" t="s">
        <v>46</v>
      </c>
      <c r="D25" s="21" t="s">
        <v>58</v>
      </c>
      <c r="E25" s="21">
        <v>40237.91</v>
      </c>
    </row>
    <row r="26" spans="1:5" ht="12.75">
      <c r="A26" s="16">
        <v>3</v>
      </c>
      <c r="B26" s="16"/>
      <c r="C26" s="16"/>
      <c r="D26" s="16"/>
      <c r="E26" s="16"/>
    </row>
    <row r="27" spans="1:5" ht="12.75">
      <c r="A27" s="19"/>
      <c r="B27" s="19" t="s">
        <v>47</v>
      </c>
      <c r="C27" s="19"/>
      <c r="D27" s="19"/>
      <c r="E27" s="19">
        <f>E25+E24+E26</f>
        <v>50718.83</v>
      </c>
    </row>
    <row r="28" spans="1:5" ht="12.75">
      <c r="A28" s="20"/>
      <c r="B28" s="20"/>
      <c r="C28" s="20"/>
      <c r="D28" s="20"/>
      <c r="E28" s="20"/>
    </row>
    <row r="29" spans="1:5" ht="12.75">
      <c r="A29" s="13" t="s">
        <v>59</v>
      </c>
      <c r="B29" s="13"/>
      <c r="C29" s="13"/>
      <c r="D29" s="13"/>
      <c r="E29" s="13"/>
    </row>
    <row r="30" spans="1:5" ht="12.75">
      <c r="A30" s="14" t="s">
        <v>1</v>
      </c>
      <c r="B30" s="15" t="s">
        <v>42</v>
      </c>
      <c r="C30" s="15" t="s">
        <v>2</v>
      </c>
      <c r="D30" s="15" t="s">
        <v>43</v>
      </c>
      <c r="E30" s="15" t="s">
        <v>44</v>
      </c>
    </row>
    <row r="31" spans="1:5" ht="12.75">
      <c r="A31" s="16">
        <v>1</v>
      </c>
      <c r="B31" s="17" t="s">
        <v>60</v>
      </c>
      <c r="C31" s="16" t="s">
        <v>46</v>
      </c>
      <c r="D31" s="16" t="s">
        <v>61</v>
      </c>
      <c r="E31" s="16">
        <v>2872.96</v>
      </c>
    </row>
    <row r="32" spans="1:5" ht="12.75">
      <c r="A32" s="16">
        <v>2</v>
      </c>
      <c r="B32" s="21"/>
      <c r="C32" s="21"/>
      <c r="D32" s="21"/>
      <c r="E32" s="21"/>
    </row>
    <row r="33" spans="1:5" ht="12.75">
      <c r="A33" s="16">
        <v>3</v>
      </c>
      <c r="B33" s="16"/>
      <c r="C33" s="16"/>
      <c r="D33" s="16"/>
      <c r="E33" s="16"/>
    </row>
    <row r="34" spans="1:5" ht="12.75">
      <c r="A34" s="19"/>
      <c r="B34" s="19" t="s">
        <v>47</v>
      </c>
      <c r="C34" s="19"/>
      <c r="D34" s="19"/>
      <c r="E34" s="19">
        <f>E32+E31+E33</f>
        <v>2872.96</v>
      </c>
    </row>
    <row r="35" spans="1:5" ht="12.75">
      <c r="A35" s="20"/>
      <c r="B35" s="20"/>
      <c r="C35" s="20"/>
      <c r="D35" s="20"/>
      <c r="E35" s="20"/>
    </row>
    <row r="36" spans="1:5" ht="12.75">
      <c r="A36" s="13" t="s">
        <v>62</v>
      </c>
      <c r="B36" s="13"/>
      <c r="C36" s="13"/>
      <c r="D36" s="13"/>
      <c r="E36" s="13"/>
    </row>
    <row r="37" spans="1:5" ht="12.75">
      <c r="A37" s="14" t="s">
        <v>1</v>
      </c>
      <c r="B37" s="15" t="s">
        <v>42</v>
      </c>
      <c r="C37" s="15" t="s">
        <v>2</v>
      </c>
      <c r="D37" s="15" t="s">
        <v>43</v>
      </c>
      <c r="E37" s="15" t="s">
        <v>44</v>
      </c>
    </row>
    <row r="38" spans="1:5" ht="12.75">
      <c r="A38" s="16">
        <v>1</v>
      </c>
      <c r="B38" s="17" t="s">
        <v>63</v>
      </c>
      <c r="C38" s="16" t="s">
        <v>46</v>
      </c>
      <c r="D38" s="16" t="s">
        <v>64</v>
      </c>
      <c r="E38" s="16">
        <v>68477.47</v>
      </c>
    </row>
    <row r="39" spans="1:5" ht="12.75">
      <c r="A39" s="16">
        <v>2</v>
      </c>
      <c r="B39" s="21"/>
      <c r="C39" s="21"/>
      <c r="D39" s="21"/>
      <c r="E39" s="21"/>
    </row>
    <row r="40" spans="1:5" ht="12.75">
      <c r="A40" s="16">
        <v>3</v>
      </c>
      <c r="B40" s="16"/>
      <c r="C40" s="16"/>
      <c r="D40" s="16"/>
      <c r="E40" s="16"/>
    </row>
    <row r="41" spans="1:5" ht="12.75">
      <c r="A41" s="19"/>
      <c r="B41" s="19" t="s">
        <v>47</v>
      </c>
      <c r="C41" s="19"/>
      <c r="D41" s="19"/>
      <c r="E41" s="19">
        <f>E39+E38+E40</f>
        <v>68477.47</v>
      </c>
    </row>
    <row r="42" spans="1:5" ht="12.75">
      <c r="A42" s="20"/>
      <c r="B42" s="20"/>
      <c r="C42" s="20"/>
      <c r="D42" s="20"/>
      <c r="E42" s="20"/>
    </row>
    <row r="43" spans="1:5" ht="12.75">
      <c r="A43" s="13" t="s">
        <v>65</v>
      </c>
      <c r="B43" s="13"/>
      <c r="C43" s="13"/>
      <c r="D43" s="13"/>
      <c r="E43" s="13"/>
    </row>
    <row r="44" spans="1:5" ht="12.75">
      <c r="A44" s="14" t="s">
        <v>1</v>
      </c>
      <c r="B44" s="15" t="s">
        <v>42</v>
      </c>
      <c r="C44" s="15" t="s">
        <v>2</v>
      </c>
      <c r="D44" s="15" t="s">
        <v>43</v>
      </c>
      <c r="E44" s="15" t="s">
        <v>44</v>
      </c>
    </row>
    <row r="45" spans="1:5" ht="12.75">
      <c r="A45" s="16">
        <v>1</v>
      </c>
      <c r="B45" s="17" t="s">
        <v>66</v>
      </c>
      <c r="C45" s="16" t="s">
        <v>46</v>
      </c>
      <c r="D45" s="16" t="s">
        <v>67</v>
      </c>
      <c r="E45" s="16">
        <v>30440.83</v>
      </c>
    </row>
    <row r="46" spans="1:5" ht="12.75">
      <c r="A46" s="16">
        <v>2</v>
      </c>
      <c r="B46" s="21"/>
      <c r="C46" s="21"/>
      <c r="D46" s="21"/>
      <c r="E46" s="21"/>
    </row>
    <row r="47" spans="1:5" ht="12.75">
      <c r="A47" s="16">
        <v>3</v>
      </c>
      <c r="B47" s="16"/>
      <c r="C47" s="16"/>
      <c r="D47" s="16"/>
      <c r="E47" s="16"/>
    </row>
    <row r="48" spans="1:5" ht="12.75">
      <c r="A48" s="19"/>
      <c r="B48" s="19" t="s">
        <v>47</v>
      </c>
      <c r="C48" s="19"/>
      <c r="D48" s="19"/>
      <c r="E48" s="19">
        <f>E46+E45+E47</f>
        <v>30440.83</v>
      </c>
    </row>
    <row r="49" spans="1:5" ht="12.75">
      <c r="A49" s="22"/>
      <c r="B49" s="22" t="s">
        <v>68</v>
      </c>
      <c r="C49" s="22"/>
      <c r="D49" s="22"/>
      <c r="E49" s="22">
        <f>E6+E12+E20+E27+E34+E41+E48</f>
        <v>232570.12</v>
      </c>
    </row>
    <row r="50" spans="1:5" ht="12.75">
      <c r="A50" s="20"/>
      <c r="B50" s="20"/>
      <c r="C50" s="20"/>
      <c r="D50" s="20"/>
      <c r="E50" s="20"/>
    </row>
    <row r="51" spans="1:5" ht="12.75">
      <c r="A51" s="20"/>
      <c r="B51" s="20"/>
      <c r="C51" s="20"/>
      <c r="D51" s="20"/>
      <c r="E51" s="20"/>
    </row>
    <row r="52" spans="1:5" ht="12.75">
      <c r="A52" s="20"/>
      <c r="B52" s="20"/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</sheetData>
  <sheetProtection selectLockedCells="1" selectUnlockedCells="1"/>
  <mergeCells count="7">
    <mergeCell ref="A1:E1"/>
    <mergeCell ref="A8:E8"/>
    <mergeCell ref="A14:E14"/>
    <mergeCell ref="A22:E22"/>
    <mergeCell ref="A29:E29"/>
    <mergeCell ref="A36:E36"/>
    <mergeCell ref="A43:E4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workbookViewId="0" topLeftCell="A73">
      <selection activeCell="E87" activeCellId="1" sqref="A1:L31 E87"/>
    </sheetView>
  </sheetViews>
  <sheetFormatPr defaultColWidth="12.57421875" defaultRowHeight="12.75"/>
  <cols>
    <col min="1" max="1" width="9.57421875" style="0" customWidth="1"/>
    <col min="2" max="2" width="43.421875" style="0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ht="12.75">
      <c r="A1" s="13" t="s">
        <v>41</v>
      </c>
      <c r="B1" s="13"/>
      <c r="C1" s="13"/>
      <c r="D1" s="13"/>
      <c r="E1" s="13"/>
    </row>
    <row r="2" spans="1:5" ht="12.75">
      <c r="A2" s="14" t="s">
        <v>1</v>
      </c>
      <c r="B2" s="15" t="s">
        <v>42</v>
      </c>
      <c r="C2" s="15" t="s">
        <v>2</v>
      </c>
      <c r="D2" s="15" t="s">
        <v>43</v>
      </c>
      <c r="E2" s="15" t="s">
        <v>44</v>
      </c>
    </row>
    <row r="3" spans="1:5" ht="12.75">
      <c r="A3" s="16">
        <v>1</v>
      </c>
      <c r="B3" s="21" t="s">
        <v>69</v>
      </c>
      <c r="C3" s="16" t="s">
        <v>46</v>
      </c>
      <c r="D3" s="16"/>
      <c r="E3" s="16">
        <v>156.045</v>
      </c>
    </row>
    <row r="4" spans="1:5" ht="12.75">
      <c r="A4" s="16">
        <v>2</v>
      </c>
      <c r="B4" s="21" t="s">
        <v>70</v>
      </c>
      <c r="C4" s="18" t="s">
        <v>46</v>
      </c>
      <c r="D4" s="24" t="s">
        <v>71</v>
      </c>
      <c r="E4" s="18">
        <v>5515</v>
      </c>
    </row>
    <row r="5" spans="1:5" ht="12.75">
      <c r="A5" s="16">
        <v>3</v>
      </c>
      <c r="B5" s="25" t="s">
        <v>72</v>
      </c>
      <c r="C5" s="18" t="s">
        <v>46</v>
      </c>
      <c r="D5" s="16"/>
      <c r="E5" s="16">
        <v>3733.93</v>
      </c>
    </row>
    <row r="6" spans="1:5" ht="12.75">
      <c r="A6" s="19"/>
      <c r="B6" s="19" t="s">
        <v>47</v>
      </c>
      <c r="C6" s="19"/>
      <c r="D6" s="19"/>
      <c r="E6" s="19">
        <f>E4+E5+E3</f>
        <v>9404.975</v>
      </c>
    </row>
    <row r="7" spans="1:5" ht="12.75">
      <c r="A7" s="20"/>
      <c r="B7" s="20"/>
      <c r="C7" s="20"/>
      <c r="D7" s="20"/>
      <c r="E7" s="20"/>
    </row>
    <row r="8" spans="1:5" ht="12.75">
      <c r="A8" s="13" t="s">
        <v>73</v>
      </c>
      <c r="B8" s="13"/>
      <c r="C8" s="13"/>
      <c r="D8" s="13"/>
      <c r="E8" s="13"/>
    </row>
    <row r="9" spans="1:5" ht="12.75">
      <c r="A9" s="14" t="s">
        <v>1</v>
      </c>
      <c r="B9" s="15" t="s">
        <v>42</v>
      </c>
      <c r="C9" s="15" t="s">
        <v>2</v>
      </c>
      <c r="D9" s="15" t="s">
        <v>43</v>
      </c>
      <c r="E9" s="15" t="s">
        <v>44</v>
      </c>
    </row>
    <row r="10" spans="1:5" ht="32.25" customHeight="1">
      <c r="A10" s="26">
        <v>1</v>
      </c>
      <c r="B10" s="21" t="s">
        <v>69</v>
      </c>
      <c r="C10" s="16" t="s">
        <v>46</v>
      </c>
      <c r="D10" s="16"/>
      <c r="E10" s="16">
        <v>156.045</v>
      </c>
    </row>
    <row r="11" spans="1:5" ht="12.75">
      <c r="A11" s="26">
        <v>2</v>
      </c>
      <c r="B11" s="21" t="s">
        <v>74</v>
      </c>
      <c r="C11" s="18" t="s">
        <v>46</v>
      </c>
      <c r="D11" s="18"/>
      <c r="E11" s="18">
        <v>4265.8</v>
      </c>
    </row>
    <row r="12" spans="1:5" ht="12.75">
      <c r="A12" s="26">
        <v>3</v>
      </c>
      <c r="B12" s="21" t="s">
        <v>75</v>
      </c>
      <c r="C12" s="18" t="s">
        <v>46</v>
      </c>
      <c r="D12" s="18"/>
      <c r="E12" s="18">
        <v>632.02</v>
      </c>
    </row>
    <row r="13" spans="1:5" ht="12.75">
      <c r="A13" s="26">
        <v>4</v>
      </c>
      <c r="B13" s="21" t="s">
        <v>76</v>
      </c>
      <c r="C13" s="18" t="s">
        <v>46</v>
      </c>
      <c r="D13" s="18" t="s">
        <v>77</v>
      </c>
      <c r="E13" s="18">
        <v>2042.87</v>
      </c>
    </row>
    <row r="14" spans="1:5" ht="12.75">
      <c r="A14" s="19"/>
      <c r="B14" s="19" t="s">
        <v>47</v>
      </c>
      <c r="C14" s="19"/>
      <c r="D14" s="19"/>
      <c r="E14" s="19">
        <f>E10+E11+E12+E13</f>
        <v>7096.735</v>
      </c>
    </row>
    <row r="15" spans="1:5" ht="12.75">
      <c r="A15" s="20"/>
      <c r="B15" s="20"/>
      <c r="C15" s="20"/>
      <c r="D15" s="20"/>
      <c r="E15" s="20"/>
    </row>
    <row r="16" spans="1:5" ht="12.75">
      <c r="A16" s="13" t="s">
        <v>78</v>
      </c>
      <c r="B16" s="13"/>
      <c r="C16" s="13"/>
      <c r="D16" s="13"/>
      <c r="E16" s="13"/>
    </row>
    <row r="17" spans="1:5" ht="12.75">
      <c r="A17" s="14" t="s">
        <v>1</v>
      </c>
      <c r="B17" s="15" t="s">
        <v>42</v>
      </c>
      <c r="C17" s="15" t="s">
        <v>2</v>
      </c>
      <c r="D17" s="15" t="s">
        <v>43</v>
      </c>
      <c r="E17" s="15" t="s">
        <v>44</v>
      </c>
    </row>
    <row r="18" spans="1:5" ht="12.75">
      <c r="A18" s="16">
        <v>1</v>
      </c>
      <c r="B18" s="21" t="s">
        <v>69</v>
      </c>
      <c r="C18" s="16" t="s">
        <v>46</v>
      </c>
      <c r="D18" s="16"/>
      <c r="E18" s="16">
        <v>156.045</v>
      </c>
    </row>
    <row r="19" spans="1:5" ht="12.75">
      <c r="A19" s="16">
        <v>2</v>
      </c>
      <c r="B19" s="21"/>
      <c r="C19" s="18"/>
      <c r="D19" s="18"/>
      <c r="E19" s="18"/>
    </row>
    <row r="20" spans="1:5" ht="12.75">
      <c r="A20" s="16">
        <v>3</v>
      </c>
      <c r="B20" s="16"/>
      <c r="C20" s="16"/>
      <c r="D20" s="16"/>
      <c r="E20" s="16"/>
    </row>
    <row r="21" spans="1:5" ht="12.75">
      <c r="A21" s="19"/>
      <c r="B21" s="19" t="s">
        <v>47</v>
      </c>
      <c r="C21" s="19"/>
      <c r="D21" s="19"/>
      <c r="E21" s="19">
        <f>E19+E18+E20</f>
        <v>156.045</v>
      </c>
    </row>
    <row r="22" spans="1:5" ht="12.75">
      <c r="A22" s="20"/>
      <c r="B22" s="20"/>
      <c r="C22" s="20"/>
      <c r="D22" s="20"/>
      <c r="E22" s="20"/>
    </row>
    <row r="23" spans="1:5" ht="12.75">
      <c r="A23" s="13" t="s">
        <v>48</v>
      </c>
      <c r="B23" s="13"/>
      <c r="C23" s="13"/>
      <c r="D23" s="13"/>
      <c r="E23" s="13"/>
    </row>
    <row r="24" spans="1:5" ht="12.75">
      <c r="A24" s="14" t="s">
        <v>1</v>
      </c>
      <c r="B24" s="15" t="s">
        <v>42</v>
      </c>
      <c r="C24" s="15" t="s">
        <v>2</v>
      </c>
      <c r="D24" s="15" t="s">
        <v>43</v>
      </c>
      <c r="E24" s="15" t="s">
        <v>44</v>
      </c>
    </row>
    <row r="25" spans="1:5" ht="32.25" customHeight="1">
      <c r="A25" s="16">
        <v>1</v>
      </c>
      <c r="B25" s="21" t="s">
        <v>69</v>
      </c>
      <c r="C25" s="16" t="s">
        <v>46</v>
      </c>
      <c r="D25" s="16"/>
      <c r="E25" s="16">
        <v>156.045</v>
      </c>
    </row>
    <row r="26" spans="1:5" ht="28.5" customHeight="1">
      <c r="A26" s="16">
        <v>2</v>
      </c>
      <c r="B26" s="21" t="s">
        <v>79</v>
      </c>
      <c r="C26" s="18" t="s">
        <v>46</v>
      </c>
      <c r="D26" s="18"/>
      <c r="E26" s="18">
        <v>1525.62</v>
      </c>
    </row>
    <row r="27" spans="1:5" ht="12.75">
      <c r="A27" s="16">
        <v>3</v>
      </c>
      <c r="B27" s="17" t="s">
        <v>80</v>
      </c>
      <c r="C27" s="16" t="s">
        <v>46</v>
      </c>
      <c r="D27" s="16"/>
      <c r="E27" s="16">
        <v>1550</v>
      </c>
    </row>
    <row r="28" spans="1:5" ht="12.75">
      <c r="A28" s="19"/>
      <c r="B28" s="19" t="s">
        <v>47</v>
      </c>
      <c r="C28" s="19"/>
      <c r="D28" s="19"/>
      <c r="E28" s="19">
        <f>E26+E25+E27</f>
        <v>3231.665</v>
      </c>
    </row>
    <row r="29" spans="1:5" ht="12.75">
      <c r="A29" s="20"/>
      <c r="B29" s="20"/>
      <c r="C29" s="20"/>
      <c r="D29" s="20"/>
      <c r="E29" s="20"/>
    </row>
    <row r="30" spans="1:5" ht="12.75">
      <c r="A30" s="13" t="s">
        <v>81</v>
      </c>
      <c r="B30" s="13"/>
      <c r="C30" s="13"/>
      <c r="D30" s="13"/>
      <c r="E30" s="13"/>
    </row>
    <row r="31" spans="1:5" ht="12.75">
      <c r="A31" s="14" t="s">
        <v>1</v>
      </c>
      <c r="B31" s="15" t="s">
        <v>42</v>
      </c>
      <c r="C31" s="15" t="s">
        <v>2</v>
      </c>
      <c r="D31" s="15" t="s">
        <v>43</v>
      </c>
      <c r="E31" s="15" t="s">
        <v>44</v>
      </c>
    </row>
    <row r="32" spans="1:5" ht="29.25" customHeight="1">
      <c r="A32" s="27">
        <v>1</v>
      </c>
      <c r="B32" s="21" t="s">
        <v>69</v>
      </c>
      <c r="C32" s="16" t="s">
        <v>46</v>
      </c>
      <c r="D32" s="16"/>
      <c r="E32" s="16">
        <v>156.045</v>
      </c>
    </row>
    <row r="33" spans="1:5" ht="12.75">
      <c r="A33" s="27">
        <v>2</v>
      </c>
      <c r="B33" s="17" t="s">
        <v>82</v>
      </c>
      <c r="C33" s="16" t="s">
        <v>46</v>
      </c>
      <c r="D33" s="16" t="s">
        <v>83</v>
      </c>
      <c r="E33" s="16">
        <v>1739.12</v>
      </c>
    </row>
    <row r="34" spans="1:5" ht="12.75">
      <c r="A34" s="19"/>
      <c r="B34" s="19" t="s">
        <v>47</v>
      </c>
      <c r="C34" s="19"/>
      <c r="D34" s="19"/>
      <c r="E34" s="19">
        <f>E32+E33</f>
        <v>1895.165</v>
      </c>
    </row>
    <row r="35" spans="1:5" s="29" customFormat="1" ht="12.75">
      <c r="A35" s="28"/>
      <c r="B35" s="28"/>
      <c r="C35" s="28"/>
      <c r="D35" s="28"/>
      <c r="E35" s="28"/>
    </row>
    <row r="36" spans="1:5" s="29" customFormat="1" ht="12.75">
      <c r="A36" s="13" t="s">
        <v>51</v>
      </c>
      <c r="B36" s="13"/>
      <c r="C36" s="13"/>
      <c r="D36" s="13"/>
      <c r="E36" s="13"/>
    </row>
    <row r="37" spans="1:5" s="29" customFormat="1" ht="12.75">
      <c r="A37" s="14" t="s">
        <v>1</v>
      </c>
      <c r="B37" s="15" t="s">
        <v>42</v>
      </c>
      <c r="C37" s="15" t="s">
        <v>2</v>
      </c>
      <c r="D37" s="15" t="s">
        <v>43</v>
      </c>
      <c r="E37" s="15" t="s">
        <v>44</v>
      </c>
    </row>
    <row r="38" spans="1:5" s="29" customFormat="1" ht="29.25" customHeight="1">
      <c r="A38" s="16">
        <v>1</v>
      </c>
      <c r="B38" s="21" t="s">
        <v>69</v>
      </c>
      <c r="C38" s="16" t="s">
        <v>46</v>
      </c>
      <c r="D38" s="16"/>
      <c r="E38" s="16">
        <v>156.045</v>
      </c>
    </row>
    <row r="39" spans="1:5" s="29" customFormat="1" ht="61.5" customHeight="1">
      <c r="A39" s="16">
        <v>2</v>
      </c>
      <c r="B39" s="21" t="s">
        <v>84</v>
      </c>
      <c r="C39" s="18" t="s">
        <v>46</v>
      </c>
      <c r="D39" s="18"/>
      <c r="E39" s="18">
        <v>13054.3</v>
      </c>
    </row>
    <row r="40" spans="1:5" ht="43.5" customHeight="1">
      <c r="A40" s="16">
        <v>3</v>
      </c>
      <c r="B40" s="21" t="s">
        <v>85</v>
      </c>
      <c r="C40" s="18" t="s">
        <v>46</v>
      </c>
      <c r="D40" s="18"/>
      <c r="E40" s="18">
        <v>2436.68</v>
      </c>
    </row>
    <row r="41" spans="1:5" ht="12.75">
      <c r="A41" s="19"/>
      <c r="B41" s="19" t="s">
        <v>47</v>
      </c>
      <c r="C41" s="19"/>
      <c r="D41" s="19"/>
      <c r="E41" s="19">
        <f>E38+E39+E40</f>
        <v>15647.025</v>
      </c>
    </row>
    <row r="42" spans="1:5" ht="12.75">
      <c r="A42" s="20"/>
      <c r="B42" s="20"/>
      <c r="C42" s="20"/>
      <c r="D42" s="20"/>
      <c r="E42" s="20"/>
    </row>
    <row r="43" spans="1:5" ht="12.75">
      <c r="A43" s="13" t="s">
        <v>54</v>
      </c>
      <c r="B43" s="13"/>
      <c r="C43" s="13"/>
      <c r="D43" s="13"/>
      <c r="E43" s="13"/>
    </row>
    <row r="44" spans="1:5" ht="12.75">
      <c r="A44" s="14" t="s">
        <v>1</v>
      </c>
      <c r="B44" s="15" t="s">
        <v>42</v>
      </c>
      <c r="C44" s="15" t="s">
        <v>2</v>
      </c>
      <c r="D44" s="15" t="s">
        <v>43</v>
      </c>
      <c r="E44" s="15" t="s">
        <v>44</v>
      </c>
    </row>
    <row r="45" spans="1:5" ht="33" customHeight="1">
      <c r="A45" s="30">
        <v>1</v>
      </c>
      <c r="B45" s="21" t="s">
        <v>69</v>
      </c>
      <c r="C45" s="16" t="s">
        <v>46</v>
      </c>
      <c r="D45" s="16"/>
      <c r="E45" s="16">
        <v>156.045</v>
      </c>
    </row>
    <row r="46" spans="1:5" ht="12.75">
      <c r="A46" s="30">
        <v>2</v>
      </c>
      <c r="B46" s="21" t="s">
        <v>86</v>
      </c>
      <c r="C46" s="18" t="s">
        <v>46</v>
      </c>
      <c r="D46" s="31"/>
      <c r="E46" s="31">
        <v>29639.44</v>
      </c>
    </row>
    <row r="47" spans="1:5" ht="12.75">
      <c r="A47" s="30">
        <v>3</v>
      </c>
      <c r="B47" s="32" t="s">
        <v>87</v>
      </c>
      <c r="C47" s="18" t="s">
        <v>46</v>
      </c>
      <c r="D47" s="31"/>
      <c r="E47" s="31">
        <v>606.04</v>
      </c>
    </row>
    <row r="48" spans="1:5" ht="12.75">
      <c r="A48" s="19"/>
      <c r="B48" s="19" t="s">
        <v>47</v>
      </c>
      <c r="C48" s="19"/>
      <c r="D48" s="19"/>
      <c r="E48" s="19">
        <f>E45+E46+E47</f>
        <v>30401.524999999998</v>
      </c>
    </row>
    <row r="49" spans="1:5" ht="12.75">
      <c r="A49" s="20"/>
      <c r="B49" s="20"/>
      <c r="C49" s="20"/>
      <c r="D49" s="20"/>
      <c r="E49" s="20"/>
    </row>
    <row r="50" spans="1:5" ht="12.75">
      <c r="A50" s="13" t="s">
        <v>88</v>
      </c>
      <c r="B50" s="13"/>
      <c r="C50" s="13"/>
      <c r="D50" s="13"/>
      <c r="E50" s="13"/>
    </row>
    <row r="51" spans="1:5" ht="12.75">
      <c r="A51" s="14" t="s">
        <v>1</v>
      </c>
      <c r="B51" s="15" t="s">
        <v>42</v>
      </c>
      <c r="C51" s="15" t="s">
        <v>2</v>
      </c>
      <c r="D51" s="15" t="s">
        <v>43</v>
      </c>
      <c r="E51" s="15" t="s">
        <v>44</v>
      </c>
    </row>
    <row r="52" spans="1:5" ht="32.25" customHeight="1">
      <c r="A52" s="16">
        <v>1</v>
      </c>
      <c r="B52" s="21" t="s">
        <v>69</v>
      </c>
      <c r="C52" s="16" t="s">
        <v>46</v>
      </c>
      <c r="D52" s="16"/>
      <c r="E52" s="16">
        <v>156.045</v>
      </c>
    </row>
    <row r="53" spans="1:5" ht="12.75">
      <c r="A53" s="16">
        <v>2</v>
      </c>
      <c r="B53" s="21" t="s">
        <v>89</v>
      </c>
      <c r="C53" s="18" t="s">
        <v>46</v>
      </c>
      <c r="D53" s="18"/>
      <c r="E53" s="18">
        <v>1041.76</v>
      </c>
    </row>
    <row r="54" spans="1:5" ht="12.75">
      <c r="A54" s="16">
        <v>3</v>
      </c>
      <c r="B54" s="16"/>
      <c r="C54" s="18"/>
      <c r="D54" s="16"/>
      <c r="E54" s="16"/>
    </row>
    <row r="55" spans="1:5" ht="12.75">
      <c r="A55" s="16">
        <v>4</v>
      </c>
      <c r="B55" s="16"/>
      <c r="C55" s="18"/>
      <c r="D55" s="16"/>
      <c r="E55" s="16"/>
    </row>
    <row r="56" spans="1:5" ht="12.75">
      <c r="A56" s="16">
        <v>5</v>
      </c>
      <c r="B56" s="17"/>
      <c r="C56" s="18"/>
      <c r="D56" s="16"/>
      <c r="E56" s="16"/>
    </row>
    <row r="57" spans="1:5" ht="12.75">
      <c r="A57" s="16">
        <v>6</v>
      </c>
      <c r="B57" s="16"/>
      <c r="C57" s="18"/>
      <c r="D57" s="17"/>
      <c r="E57" s="16"/>
    </row>
    <row r="58" spans="1:5" ht="12.75">
      <c r="A58" s="16">
        <v>7</v>
      </c>
      <c r="B58" s="16"/>
      <c r="C58" s="18"/>
      <c r="D58" s="16"/>
      <c r="E58" s="16"/>
    </row>
    <row r="59" spans="1:5" ht="12.75">
      <c r="A59" s="19"/>
      <c r="B59" s="19" t="s">
        <v>47</v>
      </c>
      <c r="C59" s="19"/>
      <c r="D59" s="19"/>
      <c r="E59" s="19">
        <f>E53+E54+E52+E55+E56+E57+E58</f>
        <v>1197.805</v>
      </c>
    </row>
    <row r="60" spans="1:5" ht="12.75">
      <c r="A60" s="13" t="s">
        <v>59</v>
      </c>
      <c r="B60" s="13"/>
      <c r="C60" s="13"/>
      <c r="D60" s="13"/>
      <c r="E60" s="13"/>
    </row>
    <row r="61" spans="1:5" ht="12.75">
      <c r="A61" s="14" t="s">
        <v>1</v>
      </c>
      <c r="B61" s="15" t="s">
        <v>42</v>
      </c>
      <c r="C61" s="15" t="s">
        <v>2</v>
      </c>
      <c r="D61" s="15" t="s">
        <v>43</v>
      </c>
      <c r="E61" s="15" t="s">
        <v>44</v>
      </c>
    </row>
    <row r="62" spans="1:5" ht="31.5" customHeight="1">
      <c r="A62" s="16">
        <v>1</v>
      </c>
      <c r="B62" s="21" t="s">
        <v>69</v>
      </c>
      <c r="C62" s="16" t="s">
        <v>46</v>
      </c>
      <c r="D62" s="16"/>
      <c r="E62" s="16">
        <v>156.045</v>
      </c>
    </row>
    <row r="63" spans="1:5" ht="31.5" customHeight="1">
      <c r="A63" s="16">
        <v>2</v>
      </c>
      <c r="B63" s="21" t="s">
        <v>90</v>
      </c>
      <c r="C63" s="18" t="s">
        <v>46</v>
      </c>
      <c r="D63" s="18"/>
      <c r="E63" s="18">
        <v>10721.62</v>
      </c>
    </row>
    <row r="64" spans="1:5" ht="12.75">
      <c r="A64" s="16">
        <v>3</v>
      </c>
      <c r="B64" s="17" t="s">
        <v>91</v>
      </c>
      <c r="C64" s="18" t="s">
        <v>46</v>
      </c>
      <c r="D64" s="16"/>
      <c r="E64" s="16">
        <v>1173.62</v>
      </c>
    </row>
    <row r="65" spans="1:5" ht="12.75">
      <c r="A65" s="19"/>
      <c r="B65" s="19" t="s">
        <v>47</v>
      </c>
      <c r="C65" s="19"/>
      <c r="D65" s="19"/>
      <c r="E65" s="19">
        <f>E63+E64+E62</f>
        <v>12051.285000000002</v>
      </c>
    </row>
    <row r="66" spans="1:5" ht="12.75">
      <c r="A66" s="13" t="s">
        <v>92</v>
      </c>
      <c r="B66" s="13"/>
      <c r="C66" s="13"/>
      <c r="D66" s="13"/>
      <c r="E66" s="13"/>
    </row>
    <row r="67" spans="1:5" ht="30.75" customHeight="1">
      <c r="A67" s="16">
        <v>1</v>
      </c>
      <c r="B67" s="17" t="s">
        <v>69</v>
      </c>
      <c r="C67" s="16" t="s">
        <v>46</v>
      </c>
      <c r="D67" s="16"/>
      <c r="E67" s="16">
        <v>156.045</v>
      </c>
    </row>
    <row r="68" spans="1:5" ht="12.75">
      <c r="A68" s="16">
        <v>2</v>
      </c>
      <c r="B68" s="17" t="s">
        <v>90</v>
      </c>
      <c r="C68" s="18" t="s">
        <v>46</v>
      </c>
      <c r="D68" s="16"/>
      <c r="E68" s="16">
        <v>10721.62</v>
      </c>
    </row>
    <row r="69" spans="1:5" ht="45.75" customHeight="1">
      <c r="A69" s="16">
        <v>3</v>
      </c>
      <c r="B69" s="21" t="s">
        <v>93</v>
      </c>
      <c r="C69" s="18" t="s">
        <v>46</v>
      </c>
      <c r="D69" s="17" t="s">
        <v>94</v>
      </c>
      <c r="E69" s="16">
        <v>1386.93</v>
      </c>
    </row>
    <row r="70" spans="1:5" ht="12.75">
      <c r="A70" s="16">
        <v>4</v>
      </c>
      <c r="B70" s="16"/>
      <c r="C70" s="16"/>
      <c r="D70" s="16"/>
      <c r="E70" s="16"/>
    </row>
    <row r="71" spans="1:5" ht="12.75">
      <c r="A71" s="19"/>
      <c r="B71" s="19" t="s">
        <v>47</v>
      </c>
      <c r="C71" s="19"/>
      <c r="D71" s="19"/>
      <c r="E71" s="19">
        <f>SUM(E67:E70)</f>
        <v>12264.595000000001</v>
      </c>
    </row>
    <row r="73" spans="1:5" ht="12.75">
      <c r="A73" s="13" t="s">
        <v>95</v>
      </c>
      <c r="B73" s="13"/>
      <c r="C73" s="13"/>
      <c r="D73" s="13"/>
      <c r="E73" s="13"/>
    </row>
    <row r="74" spans="1:5" ht="12.75">
      <c r="A74" s="16">
        <v>1</v>
      </c>
      <c r="B74" s="17" t="s">
        <v>69</v>
      </c>
      <c r="C74" s="16" t="s">
        <v>46</v>
      </c>
      <c r="D74" s="16"/>
      <c r="E74" s="16">
        <v>156.045</v>
      </c>
    </row>
    <row r="75" spans="1:5" ht="12.75">
      <c r="A75" s="16">
        <v>2</v>
      </c>
      <c r="B75" s="21" t="s">
        <v>93</v>
      </c>
      <c r="C75" s="18" t="s">
        <v>46</v>
      </c>
      <c r="D75" s="17" t="s">
        <v>96</v>
      </c>
      <c r="E75" s="16">
        <v>5061.62</v>
      </c>
    </row>
    <row r="76" spans="1:5" ht="12.75">
      <c r="A76" s="16">
        <v>3</v>
      </c>
      <c r="B76" s="21"/>
      <c r="C76" s="18"/>
      <c r="D76" s="16"/>
      <c r="E76" s="16"/>
    </row>
    <row r="77" spans="1:5" ht="12.75">
      <c r="A77" s="16">
        <v>4</v>
      </c>
      <c r="B77" s="16"/>
      <c r="C77" s="16"/>
      <c r="D77" s="16"/>
      <c r="E77" s="16"/>
    </row>
    <row r="78" spans="1:5" ht="12.75">
      <c r="A78" s="19"/>
      <c r="B78" s="19" t="s">
        <v>47</v>
      </c>
      <c r="C78" s="19"/>
      <c r="D78" s="19"/>
      <c r="E78" s="19">
        <f>SUM(E74:E77)</f>
        <v>5217.665</v>
      </c>
    </row>
    <row r="80" spans="1:5" ht="12.75">
      <c r="A80" s="13" t="s">
        <v>97</v>
      </c>
      <c r="B80" s="13"/>
      <c r="C80" s="13"/>
      <c r="D80" s="13"/>
      <c r="E80" s="13"/>
    </row>
    <row r="81" spans="1:5" ht="31.5" customHeight="1">
      <c r="A81" s="16">
        <v>1</v>
      </c>
      <c r="B81" s="17" t="s">
        <v>69</v>
      </c>
      <c r="C81" s="16" t="s">
        <v>46</v>
      </c>
      <c r="D81" s="16"/>
      <c r="E81" s="16">
        <v>156.045</v>
      </c>
    </row>
    <row r="82" spans="1:5" ht="12.75">
      <c r="A82" s="16">
        <v>2</v>
      </c>
      <c r="B82" s="17" t="s">
        <v>98</v>
      </c>
      <c r="C82" s="16" t="s">
        <v>46</v>
      </c>
      <c r="D82" s="16" t="s">
        <v>64</v>
      </c>
      <c r="E82" s="16">
        <v>1716.38</v>
      </c>
    </row>
    <row r="83" spans="1:5" ht="12.75">
      <c r="A83" s="16">
        <v>3</v>
      </c>
      <c r="B83" s="21" t="s">
        <v>99</v>
      </c>
      <c r="C83" s="16" t="s">
        <v>46</v>
      </c>
      <c r="D83" s="16" t="s">
        <v>100</v>
      </c>
      <c r="E83" s="16">
        <v>376.52</v>
      </c>
    </row>
    <row r="84" spans="1:5" ht="12.75">
      <c r="A84" s="16">
        <v>4</v>
      </c>
      <c r="B84" s="21" t="s">
        <v>93</v>
      </c>
      <c r="C84" s="18" t="s">
        <v>46</v>
      </c>
      <c r="D84" s="25" t="s">
        <v>101</v>
      </c>
      <c r="E84" s="16">
        <v>4173.59</v>
      </c>
    </row>
    <row r="85" spans="1:5" ht="12.75">
      <c r="A85" s="19"/>
      <c r="B85" s="19" t="s">
        <v>47</v>
      </c>
      <c r="C85" s="19"/>
      <c r="D85" s="19"/>
      <c r="E85" s="19">
        <f>SUM(E81:E84)</f>
        <v>6422.535</v>
      </c>
    </row>
    <row r="87" spans="1:5" ht="12.75">
      <c r="A87" s="22"/>
      <c r="B87" s="22" t="s">
        <v>68</v>
      </c>
      <c r="C87" s="22"/>
      <c r="D87" s="22"/>
      <c r="E87" s="22">
        <f>E6+E14+E21+E28+E34+E41+E48+E59+E65+E71+E78+E85</f>
        <v>104987.01999999999</v>
      </c>
    </row>
  </sheetData>
  <sheetProtection selectLockedCells="1" selectUnlockedCells="1"/>
  <mergeCells count="12">
    <mergeCell ref="A1:E1"/>
    <mergeCell ref="A8:E8"/>
    <mergeCell ref="A16:E16"/>
    <mergeCell ref="A23:E23"/>
    <mergeCell ref="A30:E30"/>
    <mergeCell ref="A36:E36"/>
    <mergeCell ref="A43:E43"/>
    <mergeCell ref="A50:E50"/>
    <mergeCell ref="A60:E60"/>
    <mergeCell ref="A66:E66"/>
    <mergeCell ref="A73:E73"/>
    <mergeCell ref="A80:E80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2017-03-06T08:45:45Z</cp:lastPrinted>
  <dcterms:modified xsi:type="dcterms:W3CDTF">2017-06-02T12:03:35Z</dcterms:modified>
  <cp:category/>
  <cp:version/>
  <cp:contentType/>
  <cp:contentStatus/>
  <cp:revision>201</cp:revision>
</cp:coreProperties>
</file>